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KURUMSAL ILETISIM\GENEL\İHRACAT RAKAMLARI SİTE DOSYALARI\İhracat Rakamları ENG\2022\"/>
    </mc:Choice>
  </mc:AlternateContent>
  <bookViews>
    <workbookView xWindow="0" yWindow="0" windowWidth="28800" windowHeight="12345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M42" i="1"/>
  <c r="K42" i="1"/>
  <c r="J42" i="1"/>
  <c r="L42" i="1" s="1"/>
  <c r="I42" i="1"/>
  <c r="G42" i="1"/>
  <c r="H42" i="1" s="1"/>
  <c r="F42" i="1"/>
  <c r="E42" i="1"/>
  <c r="C42" i="1"/>
  <c r="B42" i="1"/>
  <c r="D42" i="1" s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M29" i="1"/>
  <c r="K29" i="1"/>
  <c r="L29" i="1" s="1"/>
  <c r="J29" i="1"/>
  <c r="G29" i="1"/>
  <c r="I29" i="1" s="1"/>
  <c r="F29" i="1"/>
  <c r="E29" i="1"/>
  <c r="C29" i="1"/>
  <c r="D29" i="1" s="1"/>
  <c r="B29" i="1"/>
  <c r="M28" i="1"/>
  <c r="L28" i="1"/>
  <c r="I28" i="1"/>
  <c r="H28" i="1"/>
  <c r="E28" i="1"/>
  <c r="D28" i="1"/>
  <c r="M27" i="1"/>
  <c r="L27" i="1"/>
  <c r="K27" i="1"/>
  <c r="J27" i="1"/>
  <c r="G27" i="1"/>
  <c r="G22" i="1" s="1"/>
  <c r="F27" i="1"/>
  <c r="E27" i="1"/>
  <c r="D27" i="1"/>
  <c r="C27" i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M23" i="1"/>
  <c r="K23" i="1"/>
  <c r="L23" i="1" s="1"/>
  <c r="J23" i="1"/>
  <c r="G23" i="1"/>
  <c r="I23" i="1" s="1"/>
  <c r="F23" i="1"/>
  <c r="F22" i="1" s="1"/>
  <c r="E23" i="1"/>
  <c r="C23" i="1"/>
  <c r="D23" i="1" s="1"/>
  <c r="B23" i="1"/>
  <c r="J22" i="1"/>
  <c r="B22" i="1"/>
  <c r="M21" i="1"/>
  <c r="L21" i="1"/>
  <c r="I21" i="1"/>
  <c r="H21" i="1"/>
  <c r="E21" i="1"/>
  <c r="D21" i="1"/>
  <c r="K20" i="1"/>
  <c r="L20" i="1" s="1"/>
  <c r="J20" i="1"/>
  <c r="I20" i="1"/>
  <c r="H20" i="1"/>
  <c r="G20" i="1"/>
  <c r="F20" i="1"/>
  <c r="C20" i="1"/>
  <c r="D20" i="1" s="1"/>
  <c r="B20" i="1"/>
  <c r="M19" i="1"/>
  <c r="L19" i="1"/>
  <c r="I19" i="1"/>
  <c r="H19" i="1"/>
  <c r="E19" i="1"/>
  <c r="D19" i="1"/>
  <c r="M18" i="1"/>
  <c r="K18" i="1"/>
  <c r="L18" i="1" s="1"/>
  <c r="J18" i="1"/>
  <c r="G18" i="1"/>
  <c r="I18" i="1" s="1"/>
  <c r="F18" i="1"/>
  <c r="E18" i="1"/>
  <c r="C18" i="1"/>
  <c r="D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M9" i="1" s="1"/>
  <c r="J9" i="1"/>
  <c r="J8" i="1" s="1"/>
  <c r="J44" i="1" s="1"/>
  <c r="J45" i="1" s="1"/>
  <c r="I9" i="1"/>
  <c r="G9" i="1"/>
  <c r="H9" i="1" s="1"/>
  <c r="F9" i="1"/>
  <c r="C9" i="1"/>
  <c r="E9" i="1" s="1"/>
  <c r="B9" i="1"/>
  <c r="B8" i="1" s="1"/>
  <c r="B44" i="1" s="1"/>
  <c r="B45" i="1" s="1"/>
  <c r="M8" i="1"/>
  <c r="K8" i="1"/>
  <c r="L8" i="1" s="1"/>
  <c r="F8" i="1"/>
  <c r="F44" i="1" s="1"/>
  <c r="F45" i="1" s="1"/>
  <c r="E8" i="1"/>
  <c r="C8" i="1"/>
  <c r="D8" i="1" s="1"/>
  <c r="I22" i="1" l="1"/>
  <c r="H22" i="1"/>
  <c r="G8" i="1"/>
  <c r="E20" i="1"/>
  <c r="M20" i="1"/>
  <c r="C22" i="1"/>
  <c r="C44" i="1" s="1"/>
  <c r="K22" i="1"/>
  <c r="I27" i="1"/>
  <c r="H27" i="1"/>
  <c r="D9" i="1"/>
  <c r="L9" i="1"/>
  <c r="H18" i="1"/>
  <c r="H23" i="1"/>
  <c r="H29" i="1"/>
  <c r="K44" i="1"/>
  <c r="C45" i="1" l="1"/>
  <c r="E44" i="1"/>
  <c r="D44" i="1"/>
  <c r="K45" i="1"/>
  <c r="M44" i="1"/>
  <c r="L44" i="1"/>
  <c r="M22" i="1"/>
  <c r="L22" i="1"/>
  <c r="E22" i="1"/>
  <c r="D22" i="1"/>
  <c r="G44" i="1"/>
  <c r="I8" i="1"/>
  <c r="H8" i="1"/>
  <c r="D45" i="1" l="1"/>
  <c r="E45" i="1"/>
  <c r="L45" i="1"/>
  <c r="M45" i="1"/>
  <c r="G45" i="1"/>
  <c r="I44" i="1"/>
  <c r="H44" i="1"/>
  <c r="I45" i="1" l="1"/>
  <c r="H45" i="1"/>
</calcChain>
</file>

<file path=xl/sharedStrings.xml><?xml version="1.0" encoding="utf-8"?>
<sst xmlns="http://schemas.openxmlformats.org/spreadsheetml/2006/main" count="55" uniqueCount="54">
  <si>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</si>
  <si>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</si>
  <si>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</si>
  <si>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</si>
  <si>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</si>
  <si>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</si>
  <si>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</si>
  <si>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</si>
  <si>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</si>
  <si>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</si>
  <si>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</si>
  <si>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</si>
  <si>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</si>
  <si>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</si>
  <si>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</si>
  <si>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</si>
  <si>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</si>
  <si>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</si>
  <si>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</si>
  <si>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</si>
  <si>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</si>
  <si>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</si>
  <si>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</si>
  <si>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</si>
  <si>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</si>
  <si>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</si>
  <si>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</si>
  <si>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</si>
  <si>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</si>
  <si>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</si>
  <si>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</si>
  <si>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</si>
  <si>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</si>
  <si>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</si>
  <si>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</si>
  <si>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</si>
  <si>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</si>
  <si>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</si>
  <si>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</si>
  <si>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</si>
  <si>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</si>
  <si>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January-February period, TUİK figures was used for the first month.</t>
  </si>
  <si>
    <t>For the last 12 months; first 11 eleven months' figures are from TUİK and last month's figures are taken from TİM data</t>
  </si>
  <si>
    <t>T O T A L (TİM+TUİK (Turkey Statistical Institute)*)</t>
  </si>
  <si>
    <t>1st JANUARY  -  31th JANUARY</t>
  </si>
  <si>
    <t>1 - 31 JANUARY</t>
  </si>
  <si>
    <t>1 - 31 JANUARY EXPORT FIGURES</t>
  </si>
  <si>
    <t>2020 - 2021</t>
  </si>
  <si>
    <t>Change   ('22/'21)</t>
  </si>
  <si>
    <t xml:space="preserve"> Share(21)  (%)</t>
  </si>
  <si>
    <t>Change    ('22/'21)</t>
  </si>
  <si>
    <t>Share(21)  (%)</t>
  </si>
  <si>
    <t>2021 - 2022</t>
  </si>
  <si>
    <t xml:space="preserve"> Share (21)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</si>
</sst>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6"/>
      <color theme="1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8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3" fontId="29" fillId="4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165" fontId="49" fillId="0" borderId="9" xfId="335" applyNumberFormat="1" applyFont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1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E22" sqref="E22"/>
    </sheetView>
  </sheetViews>
  <sheetFormatPr defaultColWidth="9.140625" defaultRowHeight="12.75" x14ac:dyDescent="0.2"/>
  <cols>
    <col min="1" max="1" width="74.425781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2" width="9.42578125" style="1" bestFit="1" customWidth="1"/>
    <col min="13" max="13" width="12.140625" style="1" customWidth="1"/>
    <col min="14" max="16384" width="9.140625" style="1"/>
  </cols>
  <sheetData>
    <row r="1" spans="1:13" ht="26.25" x14ac:dyDescent="0.4">
      <c r="B1" s="36" t="s">
        <v>46</v>
      </c>
      <c r="C1" s="36"/>
      <c r="D1" s="36"/>
      <c r="E1" s="36"/>
      <c r="F1" s="36"/>
      <c r="G1" s="36"/>
      <c r="H1" s="36"/>
      <c r="I1" s="36"/>
      <c r="J1" s="36"/>
      <c r="K1" s="16"/>
      <c r="L1" s="16"/>
      <c r="M1" s="16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33" t="s">
        <v>39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ht="18" x14ac:dyDescent="0.2">
      <c r="A6" s="3"/>
      <c r="B6" s="32" t="s">
        <v>45</v>
      </c>
      <c r="C6" s="32"/>
      <c r="D6" s="32"/>
      <c r="E6" s="32"/>
      <c r="F6" s="32" t="s">
        <v>44</v>
      </c>
      <c r="G6" s="32"/>
      <c r="H6" s="32"/>
      <c r="I6" s="32"/>
      <c r="J6" s="32" t="s">
        <v>40</v>
      </c>
      <c r="K6" s="32"/>
      <c r="L6" s="32"/>
      <c r="M6" s="32"/>
    </row>
    <row r="7" spans="1:13" ht="30" x14ac:dyDescent="0.25">
      <c r="A7" s="4" t="s">
        <v>27</v>
      </c>
      <c r="B7" s="5">
        <v>2021</v>
      </c>
      <c r="C7" s="6">
        <v>2022</v>
      </c>
      <c r="D7" s="7" t="s">
        <v>48</v>
      </c>
      <c r="E7" s="7" t="s">
        <v>49</v>
      </c>
      <c r="F7" s="5">
        <v>2021</v>
      </c>
      <c r="G7" s="6">
        <v>2022</v>
      </c>
      <c r="H7" s="7" t="s">
        <v>50</v>
      </c>
      <c r="I7" s="7" t="s">
        <v>51</v>
      </c>
      <c r="J7" s="5" t="s">
        <v>47</v>
      </c>
      <c r="K7" s="5" t="s">
        <v>52</v>
      </c>
      <c r="L7" s="7" t="s">
        <v>50</v>
      </c>
      <c r="M7" s="7" t="s">
        <v>53</v>
      </c>
    </row>
    <row r="8" spans="1:13" ht="16.5" x14ac:dyDescent="0.25">
      <c r="A8" s="13" t="s">
        <v>28</v>
      </c>
      <c r="B8" s="25">
        <f>B9+B18+B20</f>
        <v>2058805.3173999998</v>
      </c>
      <c r="C8" s="25">
        <f>C9+C18+C20</f>
        <v>2574916.8877099995</v>
      </c>
      <c r="D8" s="26">
        <f t="shared" ref="D8:D46" si="0">(C8-B8)/B8*100</f>
        <v>25.068498023979295</v>
      </c>
      <c r="E8" s="26">
        <f t="shared" ref="E8:E46" si="1">C8/C$46*100</f>
        <v>14.635966295673208</v>
      </c>
      <c r="F8" s="25">
        <f>F9+F18+F20</f>
        <v>2058805.3173999998</v>
      </c>
      <c r="G8" s="25">
        <f>G9+G18+G20</f>
        <v>2574916.8877099995</v>
      </c>
      <c r="H8" s="26">
        <f t="shared" ref="H8:H46" si="2">(G8-F8)/F8*100</f>
        <v>25.068498023979295</v>
      </c>
      <c r="I8" s="26">
        <f t="shared" ref="I8:I46" si="3">G8/G$46*100</f>
        <v>14.635966295673208</v>
      </c>
      <c r="J8" s="25">
        <f>J9+J18+J20</f>
        <v>24358433.1558</v>
      </c>
      <c r="K8" s="25">
        <f>K9+K18+K20</f>
        <v>30242748.251229994</v>
      </c>
      <c r="L8" s="26">
        <f t="shared" ref="L8:L46" si="4">(K8-J8)/J8*100</f>
        <v>24.157198690872598</v>
      </c>
      <c r="M8" s="26">
        <f t="shared" ref="M8:M46" si="5">K8/K$46*100</f>
        <v>13.271160603926313</v>
      </c>
    </row>
    <row r="9" spans="1:13" ht="15.75" x14ac:dyDescent="0.25">
      <c r="A9" s="8" t="s">
        <v>29</v>
      </c>
      <c r="B9" s="25">
        <f>B10+B11+B12+B13+B14+B15+B16+B17</f>
        <v>1388756.5497999999</v>
      </c>
      <c r="C9" s="25">
        <f>C10+C11+C12+C13+C14+C15+C16+C17</f>
        <v>1714669.8008599996</v>
      </c>
      <c r="D9" s="26">
        <f t="shared" si="0"/>
        <v>23.467990203677939</v>
      </c>
      <c r="E9" s="26">
        <f t="shared" si="1"/>
        <v>9.7462755141252817</v>
      </c>
      <c r="F9" s="25">
        <f>F10+F11+F12+F13+F14+F15+F16+F17</f>
        <v>1388756.5497999999</v>
      </c>
      <c r="G9" s="25">
        <f>G10+G11+G12+G13+G14+G15+G16+G17</f>
        <v>1714669.8008599996</v>
      </c>
      <c r="H9" s="26">
        <f t="shared" si="2"/>
        <v>23.467990203677939</v>
      </c>
      <c r="I9" s="26">
        <f t="shared" si="3"/>
        <v>9.7462755141252817</v>
      </c>
      <c r="J9" s="25">
        <f>J10+J11+J12+J13+J14+J15+J16+J17</f>
        <v>16336081.152190002</v>
      </c>
      <c r="K9" s="25">
        <f>K10+K11+K12+K13+K14+K15+K16+K17</f>
        <v>19661411.204489995</v>
      </c>
      <c r="L9" s="26">
        <f t="shared" si="4"/>
        <v>20.355739062022241</v>
      </c>
      <c r="M9" s="26">
        <f t="shared" si="5"/>
        <v>8.6278450498959138</v>
      </c>
    </row>
    <row r="10" spans="1:13" ht="14.25" x14ac:dyDescent="0.2">
      <c r="A10" s="9" t="s">
        <v>5</v>
      </c>
      <c r="B10" s="27">
        <v>599472.62661000004</v>
      </c>
      <c r="C10" s="27">
        <v>847975.29327999998</v>
      </c>
      <c r="D10" s="28">
        <f t="shared" si="0"/>
        <v>41.453546940962951</v>
      </c>
      <c r="E10" s="28">
        <f t="shared" si="1"/>
        <v>4.8199372458376093</v>
      </c>
      <c r="F10" s="27">
        <v>599472.62661000004</v>
      </c>
      <c r="G10" s="27">
        <v>847975.29327999998</v>
      </c>
      <c r="H10" s="28">
        <f t="shared" si="2"/>
        <v>41.453546940962951</v>
      </c>
      <c r="I10" s="28">
        <f t="shared" si="3"/>
        <v>4.8199372458376093</v>
      </c>
      <c r="J10" s="27">
        <v>7307842.8301299997</v>
      </c>
      <c r="K10" s="27">
        <v>9402936.7813499998</v>
      </c>
      <c r="L10" s="28">
        <f t="shared" si="4"/>
        <v>28.669116179975784</v>
      </c>
      <c r="M10" s="28">
        <f t="shared" si="5"/>
        <v>4.1262084760695181</v>
      </c>
    </row>
    <row r="11" spans="1:13" ht="14.25" x14ac:dyDescent="0.2">
      <c r="A11" s="9" t="s">
        <v>4</v>
      </c>
      <c r="B11" s="27">
        <v>278127.63173999998</v>
      </c>
      <c r="C11" s="27">
        <v>286840.56930999999</v>
      </c>
      <c r="D11" s="28">
        <f t="shared" si="0"/>
        <v>3.1327119551160099</v>
      </c>
      <c r="E11" s="28">
        <f t="shared" si="1"/>
        <v>1.6304172475199892</v>
      </c>
      <c r="F11" s="27">
        <v>278127.63173999998</v>
      </c>
      <c r="G11" s="27">
        <v>286840.56930999999</v>
      </c>
      <c r="H11" s="28">
        <f t="shared" si="2"/>
        <v>3.1327119551160099</v>
      </c>
      <c r="I11" s="28">
        <f t="shared" si="3"/>
        <v>1.6304172475199892</v>
      </c>
      <c r="J11" s="27">
        <v>2752831.9265100001</v>
      </c>
      <c r="K11" s="27">
        <v>3089419.2064499999</v>
      </c>
      <c r="L11" s="28">
        <f t="shared" si="4"/>
        <v>12.226946247558244</v>
      </c>
      <c r="M11" s="28">
        <f t="shared" si="5"/>
        <v>1.3557027992647801</v>
      </c>
    </row>
    <row r="12" spans="1:13" ht="14.25" x14ac:dyDescent="0.2">
      <c r="A12" s="9" t="s">
        <v>2</v>
      </c>
      <c r="B12" s="27">
        <v>129703.74055</v>
      </c>
      <c r="C12" s="27">
        <v>173304.86686000001</v>
      </c>
      <c r="D12" s="28">
        <f t="shared" si="0"/>
        <v>33.615935920669948</v>
      </c>
      <c r="E12" s="28">
        <f t="shared" si="1"/>
        <v>0.98507419883944802</v>
      </c>
      <c r="F12" s="27">
        <v>129703.74055</v>
      </c>
      <c r="G12" s="27">
        <v>173304.86686000001</v>
      </c>
      <c r="H12" s="28">
        <f t="shared" si="2"/>
        <v>33.615935920669948</v>
      </c>
      <c r="I12" s="28">
        <f t="shared" si="3"/>
        <v>0.98507419883944802</v>
      </c>
      <c r="J12" s="27">
        <v>1680214.9920300001</v>
      </c>
      <c r="K12" s="27">
        <v>2071242.2253399999</v>
      </c>
      <c r="L12" s="28">
        <f t="shared" si="4"/>
        <v>23.272452344778152</v>
      </c>
      <c r="M12" s="28">
        <f t="shared" si="5"/>
        <v>0.90890510325902441</v>
      </c>
    </row>
    <row r="13" spans="1:13" ht="14.25" x14ac:dyDescent="0.2">
      <c r="A13" s="9" t="s">
        <v>3</v>
      </c>
      <c r="B13" s="27">
        <v>103715.16209</v>
      </c>
      <c r="C13" s="27">
        <v>119660.40744</v>
      </c>
      <c r="D13" s="28">
        <f t="shared" si="0"/>
        <v>15.374073596070101</v>
      </c>
      <c r="E13" s="28">
        <f t="shared" si="1"/>
        <v>0.68015620177003899</v>
      </c>
      <c r="F13" s="27">
        <v>103715.16209</v>
      </c>
      <c r="G13" s="27">
        <v>119660.40744</v>
      </c>
      <c r="H13" s="28">
        <f t="shared" si="2"/>
        <v>15.374073596070101</v>
      </c>
      <c r="I13" s="28">
        <f t="shared" si="3"/>
        <v>0.68015620177003899</v>
      </c>
      <c r="J13" s="27">
        <v>1388980.9182599999</v>
      </c>
      <c r="K13" s="27">
        <v>1589585.5074199999</v>
      </c>
      <c r="L13" s="28">
        <f t="shared" si="4"/>
        <v>14.442573438035474</v>
      </c>
      <c r="M13" s="28">
        <f t="shared" si="5"/>
        <v>0.69754390002524147</v>
      </c>
    </row>
    <row r="14" spans="1:13" ht="14.25" x14ac:dyDescent="0.2">
      <c r="A14" s="9" t="s">
        <v>0</v>
      </c>
      <c r="B14" s="27">
        <v>190660.46724</v>
      </c>
      <c r="C14" s="27">
        <v>182655.11846999999</v>
      </c>
      <c r="D14" s="28">
        <f t="shared" si="0"/>
        <v>-4.1987460147797817</v>
      </c>
      <c r="E14" s="28">
        <f t="shared" si="1"/>
        <v>1.0382215326711552</v>
      </c>
      <c r="F14" s="27">
        <v>190660.46724</v>
      </c>
      <c r="G14" s="27">
        <v>182655.11846999999</v>
      </c>
      <c r="H14" s="28">
        <f t="shared" si="2"/>
        <v>-4.1987460147797817</v>
      </c>
      <c r="I14" s="28">
        <f t="shared" si="3"/>
        <v>1.0382215326711552</v>
      </c>
      <c r="J14" s="27">
        <v>1946214.82776</v>
      </c>
      <c r="K14" s="27">
        <v>2250997.7264899998</v>
      </c>
      <c r="L14" s="28">
        <f t="shared" si="4"/>
        <v>15.66029065150995</v>
      </c>
      <c r="M14" s="28">
        <f t="shared" si="5"/>
        <v>0.98778563704463651</v>
      </c>
    </row>
    <row r="15" spans="1:13" ht="14.25" x14ac:dyDescent="0.2">
      <c r="A15" s="9" t="s">
        <v>1</v>
      </c>
      <c r="B15" s="27">
        <v>15943.144840000001</v>
      </c>
      <c r="C15" s="27">
        <v>37546.479500000001</v>
      </c>
      <c r="D15" s="28">
        <f t="shared" si="0"/>
        <v>135.50234208372154</v>
      </c>
      <c r="E15" s="28">
        <f t="shared" si="1"/>
        <v>0.21341621203622937</v>
      </c>
      <c r="F15" s="27">
        <v>15943.144840000001</v>
      </c>
      <c r="G15" s="27">
        <v>37546.479500000001</v>
      </c>
      <c r="H15" s="28">
        <f t="shared" si="2"/>
        <v>135.50234208372154</v>
      </c>
      <c r="I15" s="28">
        <f t="shared" si="3"/>
        <v>0.21341621203622937</v>
      </c>
      <c r="J15" s="27">
        <v>262618.38919999998</v>
      </c>
      <c r="K15" s="27">
        <v>331072.01316999999</v>
      </c>
      <c r="L15" s="28">
        <f t="shared" si="4"/>
        <v>26.065815184734987</v>
      </c>
      <c r="M15" s="28">
        <f t="shared" si="5"/>
        <v>0.14528143480034367</v>
      </c>
    </row>
    <row r="16" spans="1:13" ht="14.25" x14ac:dyDescent="0.2">
      <c r="A16" s="9" t="s">
        <v>6</v>
      </c>
      <c r="B16" s="27">
        <v>59118.003539999998</v>
      </c>
      <c r="C16" s="27">
        <v>54249.010909999997</v>
      </c>
      <c r="D16" s="28">
        <f t="shared" si="0"/>
        <v>-8.2360572726472032</v>
      </c>
      <c r="E16" s="28">
        <f t="shared" si="1"/>
        <v>0.30835430030462052</v>
      </c>
      <c r="F16" s="27">
        <v>59118.003539999998</v>
      </c>
      <c r="G16" s="27">
        <v>54249.010909999997</v>
      </c>
      <c r="H16" s="28">
        <f t="shared" si="2"/>
        <v>-8.2360572726472032</v>
      </c>
      <c r="I16" s="28">
        <f t="shared" si="3"/>
        <v>0.30835430030462052</v>
      </c>
      <c r="J16" s="27">
        <v>890277.95562999998</v>
      </c>
      <c r="K16" s="27">
        <v>778133.01933000004</v>
      </c>
      <c r="L16" s="28">
        <f t="shared" si="4"/>
        <v>-12.596620593693261</v>
      </c>
      <c r="M16" s="28">
        <f t="shared" si="5"/>
        <v>0.34146130454022261</v>
      </c>
    </row>
    <row r="17" spans="1:13" ht="14.25" x14ac:dyDescent="0.2">
      <c r="A17" s="9" t="s">
        <v>7</v>
      </c>
      <c r="B17" s="27">
        <v>12015.77319</v>
      </c>
      <c r="C17" s="27">
        <v>12438.05509</v>
      </c>
      <c r="D17" s="28">
        <f t="shared" si="0"/>
        <v>3.5143963964919012</v>
      </c>
      <c r="E17" s="28">
        <f t="shared" si="1"/>
        <v>7.0698575146192918E-2</v>
      </c>
      <c r="F17" s="27">
        <v>12015.77319</v>
      </c>
      <c r="G17" s="27">
        <v>12438.05509</v>
      </c>
      <c r="H17" s="28">
        <f t="shared" si="2"/>
        <v>3.5143963964919012</v>
      </c>
      <c r="I17" s="28">
        <f t="shared" si="3"/>
        <v>7.0698575146192918E-2</v>
      </c>
      <c r="J17" s="27">
        <v>107099.31267</v>
      </c>
      <c r="K17" s="27">
        <v>148024.72493999999</v>
      </c>
      <c r="L17" s="28">
        <f t="shared" si="4"/>
        <v>38.21258162141666</v>
      </c>
      <c r="M17" s="28">
        <f t="shared" si="5"/>
        <v>6.4956394892149411E-2</v>
      </c>
    </row>
    <row r="18" spans="1:13" ht="15.75" x14ac:dyDescent="0.25">
      <c r="A18" s="8" t="s">
        <v>30</v>
      </c>
      <c r="B18" s="25">
        <f>B19</f>
        <v>216909.81245999999</v>
      </c>
      <c r="C18" s="25">
        <f>C19</f>
        <v>301015.83259000001</v>
      </c>
      <c r="D18" s="26">
        <f t="shared" si="0"/>
        <v>38.774649784693302</v>
      </c>
      <c r="E18" s="26">
        <f t="shared" si="1"/>
        <v>1.7109902075982799</v>
      </c>
      <c r="F18" s="25">
        <f>F19</f>
        <v>216909.81245999999</v>
      </c>
      <c r="G18" s="25">
        <f>G19</f>
        <v>301015.83259000001</v>
      </c>
      <c r="H18" s="26">
        <f t="shared" si="2"/>
        <v>38.774649784693302</v>
      </c>
      <c r="I18" s="26">
        <f t="shared" si="3"/>
        <v>1.7109902075982799</v>
      </c>
      <c r="J18" s="25">
        <f>J19</f>
        <v>2458031.84509</v>
      </c>
      <c r="K18" s="25">
        <f>K19</f>
        <v>3482922.6726700002</v>
      </c>
      <c r="L18" s="26">
        <f t="shared" si="4"/>
        <v>41.695587859337692</v>
      </c>
      <c r="M18" s="26">
        <f t="shared" si="5"/>
        <v>1.5283804823584428</v>
      </c>
    </row>
    <row r="19" spans="1:13" ht="14.25" x14ac:dyDescent="0.2">
      <c r="A19" s="9" t="s">
        <v>8</v>
      </c>
      <c r="B19" s="27">
        <v>216909.81245999999</v>
      </c>
      <c r="C19" s="27">
        <v>301015.83259000001</v>
      </c>
      <c r="D19" s="28">
        <f t="shared" si="0"/>
        <v>38.774649784693302</v>
      </c>
      <c r="E19" s="28">
        <f t="shared" si="1"/>
        <v>1.7109902075982799</v>
      </c>
      <c r="F19" s="27">
        <v>216909.81245999999</v>
      </c>
      <c r="G19" s="27">
        <v>301015.83259000001</v>
      </c>
      <c r="H19" s="28">
        <f t="shared" si="2"/>
        <v>38.774649784693302</v>
      </c>
      <c r="I19" s="28">
        <f t="shared" si="3"/>
        <v>1.7109902075982799</v>
      </c>
      <c r="J19" s="27">
        <v>2458031.84509</v>
      </c>
      <c r="K19" s="27">
        <v>3482922.6726700002</v>
      </c>
      <c r="L19" s="28">
        <f t="shared" si="4"/>
        <v>41.695587859337692</v>
      </c>
      <c r="M19" s="28">
        <f t="shared" si="5"/>
        <v>1.5283804823584428</v>
      </c>
    </row>
    <row r="20" spans="1:13" ht="15.75" x14ac:dyDescent="0.25">
      <c r="A20" s="8" t="s">
        <v>31</v>
      </c>
      <c r="B20" s="25">
        <f>B21</f>
        <v>453138.95513999998</v>
      </c>
      <c r="C20" s="25">
        <f>C21</f>
        <v>559231.25425999996</v>
      </c>
      <c r="D20" s="26">
        <f t="shared" si="0"/>
        <v>23.412751853837445</v>
      </c>
      <c r="E20" s="26">
        <f t="shared" si="1"/>
        <v>3.1787005739496466</v>
      </c>
      <c r="F20" s="25">
        <f>F21</f>
        <v>453138.95513999998</v>
      </c>
      <c r="G20" s="25">
        <f>G21</f>
        <v>559231.25425999996</v>
      </c>
      <c r="H20" s="26">
        <f t="shared" si="2"/>
        <v>23.412751853837445</v>
      </c>
      <c r="I20" s="26">
        <f t="shared" si="3"/>
        <v>3.1787005739496466</v>
      </c>
      <c r="J20" s="25">
        <f>J21</f>
        <v>5564320.1585200001</v>
      </c>
      <c r="K20" s="25">
        <f>K21</f>
        <v>7098414.3740699999</v>
      </c>
      <c r="L20" s="26">
        <f t="shared" si="4"/>
        <v>27.570200345158408</v>
      </c>
      <c r="M20" s="26">
        <f t="shared" si="5"/>
        <v>3.1149350716719568</v>
      </c>
    </row>
    <row r="21" spans="1:13" ht="14.25" x14ac:dyDescent="0.2">
      <c r="A21" s="9" t="s">
        <v>9</v>
      </c>
      <c r="B21" s="27">
        <v>453138.95513999998</v>
      </c>
      <c r="C21" s="27">
        <v>559231.25425999996</v>
      </c>
      <c r="D21" s="28">
        <f t="shared" si="0"/>
        <v>23.412751853837445</v>
      </c>
      <c r="E21" s="28">
        <f t="shared" si="1"/>
        <v>3.1787005739496466</v>
      </c>
      <c r="F21" s="27">
        <v>453138.95513999998</v>
      </c>
      <c r="G21" s="27">
        <v>559231.25425999996</v>
      </c>
      <c r="H21" s="28">
        <f t="shared" si="2"/>
        <v>23.412751853837445</v>
      </c>
      <c r="I21" s="28">
        <f t="shared" si="3"/>
        <v>3.1787005739496466</v>
      </c>
      <c r="J21" s="27">
        <v>5564320.1585200001</v>
      </c>
      <c r="K21" s="27">
        <v>7098414.3740699999</v>
      </c>
      <c r="L21" s="28">
        <f t="shared" si="4"/>
        <v>27.570200345158408</v>
      </c>
      <c r="M21" s="28">
        <f t="shared" si="5"/>
        <v>3.1149350716719568</v>
      </c>
    </row>
    <row r="22" spans="1:13" ht="16.5" x14ac:dyDescent="0.25">
      <c r="A22" s="13" t="s">
        <v>32</v>
      </c>
      <c r="B22" s="25">
        <f>B23+B27+B29</f>
        <v>11079461.383230001</v>
      </c>
      <c r="C22" s="25">
        <f>C23+C27+C29</f>
        <v>13122558.07344</v>
      </c>
      <c r="D22" s="26">
        <f t="shared" si="0"/>
        <v>18.440397231786505</v>
      </c>
      <c r="E22" s="26">
        <f t="shared" si="1"/>
        <v>74.589326976954112</v>
      </c>
      <c r="F22" s="25">
        <f>F23+F27+F29</f>
        <v>11079461.383230001</v>
      </c>
      <c r="G22" s="25">
        <f>G23+G27+G29</f>
        <v>13122558.07344</v>
      </c>
      <c r="H22" s="26">
        <f t="shared" si="2"/>
        <v>18.440397231786505</v>
      </c>
      <c r="I22" s="26">
        <f t="shared" si="3"/>
        <v>74.589326976954112</v>
      </c>
      <c r="J22" s="25">
        <f>J23+J27+J29</f>
        <v>127509755.54902002</v>
      </c>
      <c r="K22" s="25">
        <f>K23+K27+K29</f>
        <v>172878898.64398003</v>
      </c>
      <c r="L22" s="26">
        <f t="shared" si="4"/>
        <v>35.580919200741654</v>
      </c>
      <c r="M22" s="26">
        <f t="shared" si="5"/>
        <v>75.862934475237282</v>
      </c>
    </row>
    <row r="23" spans="1:13" ht="15.75" x14ac:dyDescent="0.25">
      <c r="A23" s="8" t="s">
        <v>33</v>
      </c>
      <c r="B23" s="25">
        <f>B24+B25+B26</f>
        <v>1075500.6053299999</v>
      </c>
      <c r="C23" s="25">
        <f>C24+C25+C26</f>
        <v>1148390.5411100001</v>
      </c>
      <c r="D23" s="26">
        <f>(C23-B23)/B23*100</f>
        <v>6.7773030920456874</v>
      </c>
      <c r="E23" s="26">
        <f t="shared" si="1"/>
        <v>6.5275136973076782</v>
      </c>
      <c r="F23" s="25">
        <f>F24+F25+F26</f>
        <v>1075500.6053299999</v>
      </c>
      <c r="G23" s="25">
        <f>G24+G25+G26</f>
        <v>1148390.5411100001</v>
      </c>
      <c r="H23" s="26">
        <f t="shared" si="2"/>
        <v>6.7773030920456874</v>
      </c>
      <c r="I23" s="26">
        <f t="shared" si="3"/>
        <v>6.5275136973076782</v>
      </c>
      <c r="J23" s="25">
        <f>J24+J25+J26</f>
        <v>11266796.49344</v>
      </c>
      <c r="K23" s="25">
        <f>K24+K25+K26</f>
        <v>15129317.1908</v>
      </c>
      <c r="L23" s="26">
        <f t="shared" si="4"/>
        <v>34.282333044791571</v>
      </c>
      <c r="M23" s="26">
        <f t="shared" si="5"/>
        <v>6.6390658877598554</v>
      </c>
    </row>
    <row r="24" spans="1:13" ht="14.25" x14ac:dyDescent="0.2">
      <c r="A24" s="9" t="s">
        <v>10</v>
      </c>
      <c r="B24" s="27">
        <v>730163.91564000002</v>
      </c>
      <c r="C24" s="27">
        <v>816325.48435000004</v>
      </c>
      <c r="D24" s="28">
        <f t="shared" si="0"/>
        <v>11.800304954056525</v>
      </c>
      <c r="E24" s="28">
        <f t="shared" si="1"/>
        <v>4.6400380269638122</v>
      </c>
      <c r="F24" s="27">
        <v>730163.91564000002</v>
      </c>
      <c r="G24" s="27">
        <v>816325.48435000004</v>
      </c>
      <c r="H24" s="28">
        <f t="shared" si="2"/>
        <v>11.800304954056525</v>
      </c>
      <c r="I24" s="28">
        <f t="shared" si="3"/>
        <v>4.6400380269638122</v>
      </c>
      <c r="J24" s="27">
        <v>7340837.6950099999</v>
      </c>
      <c r="K24" s="27">
        <v>10231211.358039999</v>
      </c>
      <c r="L24" s="28">
        <f t="shared" si="4"/>
        <v>39.373894140102792</v>
      </c>
      <c r="M24" s="28">
        <f t="shared" si="5"/>
        <v>4.4896729615087683</v>
      </c>
    </row>
    <row r="25" spans="1:13" ht="14.25" x14ac:dyDescent="0.2">
      <c r="A25" s="9" t="s">
        <v>11</v>
      </c>
      <c r="B25" s="27">
        <v>109745.92219</v>
      </c>
      <c r="C25" s="27">
        <v>133310.57709999999</v>
      </c>
      <c r="D25" s="28">
        <f t="shared" si="0"/>
        <v>21.472009565151019</v>
      </c>
      <c r="E25" s="28">
        <f t="shared" si="1"/>
        <v>0.75774450142644401</v>
      </c>
      <c r="F25" s="27">
        <v>109745.92219</v>
      </c>
      <c r="G25" s="27">
        <v>133310.57709999999</v>
      </c>
      <c r="H25" s="28">
        <f t="shared" si="2"/>
        <v>21.472009565151019</v>
      </c>
      <c r="I25" s="28">
        <f t="shared" si="3"/>
        <v>0.75774450142644401</v>
      </c>
      <c r="J25" s="27">
        <v>1308602.8370300001</v>
      </c>
      <c r="K25" s="27">
        <v>1755619.89659</v>
      </c>
      <c r="L25" s="28">
        <f t="shared" si="4"/>
        <v>34.159872415877388</v>
      </c>
      <c r="M25" s="28">
        <f t="shared" si="5"/>
        <v>0.77040331829455366</v>
      </c>
    </row>
    <row r="26" spans="1:13" ht="14.25" x14ac:dyDescent="0.2">
      <c r="A26" s="9" t="s">
        <v>12</v>
      </c>
      <c r="B26" s="27">
        <v>235590.76749999999</v>
      </c>
      <c r="C26" s="27">
        <v>198754.47966000001</v>
      </c>
      <c r="D26" s="28">
        <f t="shared" si="0"/>
        <v>-15.63570942566753</v>
      </c>
      <c r="E26" s="28">
        <f t="shared" si="1"/>
        <v>1.1297311689174214</v>
      </c>
      <c r="F26" s="27">
        <v>235590.76749999999</v>
      </c>
      <c r="G26" s="27">
        <v>198754.47966000001</v>
      </c>
      <c r="H26" s="28">
        <f t="shared" si="2"/>
        <v>-15.63570942566753</v>
      </c>
      <c r="I26" s="28">
        <f t="shared" si="3"/>
        <v>1.1297311689174214</v>
      </c>
      <c r="J26" s="27">
        <v>2617355.9613999999</v>
      </c>
      <c r="K26" s="27">
        <v>3142485.9361700001</v>
      </c>
      <c r="L26" s="28">
        <f t="shared" si="4"/>
        <v>20.063376266524823</v>
      </c>
      <c r="M26" s="28">
        <f t="shared" si="5"/>
        <v>1.3789896079565342</v>
      </c>
    </row>
    <row r="27" spans="1:13" ht="15.75" x14ac:dyDescent="0.25">
      <c r="A27" s="8" t="s">
        <v>34</v>
      </c>
      <c r="B27" s="25">
        <f>B28</f>
        <v>1641032.9671199999</v>
      </c>
      <c r="C27" s="25">
        <f>C28</f>
        <v>2135682.8017699998</v>
      </c>
      <c r="D27" s="26">
        <f t="shared" si="0"/>
        <v>30.142589732253001</v>
      </c>
      <c r="E27" s="26">
        <f t="shared" si="1"/>
        <v>12.139336090476197</v>
      </c>
      <c r="F27" s="25">
        <f>F28</f>
        <v>1641032.9671199999</v>
      </c>
      <c r="G27" s="25">
        <f>G28</f>
        <v>2135682.8017699998</v>
      </c>
      <c r="H27" s="26">
        <f t="shared" si="2"/>
        <v>30.142589732253001</v>
      </c>
      <c r="I27" s="26">
        <f t="shared" si="3"/>
        <v>12.139336090476197</v>
      </c>
      <c r="J27" s="25">
        <f>J28</f>
        <v>18216665.392730001</v>
      </c>
      <c r="K27" s="25">
        <f>K28</f>
        <v>25844700.33436</v>
      </c>
      <c r="L27" s="26">
        <f t="shared" si="4"/>
        <v>41.873936734185349</v>
      </c>
      <c r="M27" s="26">
        <f t="shared" si="5"/>
        <v>11.341203717611545</v>
      </c>
    </row>
    <row r="28" spans="1:13" ht="14.25" x14ac:dyDescent="0.2">
      <c r="A28" s="9" t="s">
        <v>13</v>
      </c>
      <c r="B28" s="27">
        <v>1641032.9671199999</v>
      </c>
      <c r="C28" s="27">
        <v>2135682.8017699998</v>
      </c>
      <c r="D28" s="28">
        <f t="shared" si="0"/>
        <v>30.142589732253001</v>
      </c>
      <c r="E28" s="28">
        <f t="shared" si="1"/>
        <v>12.139336090476197</v>
      </c>
      <c r="F28" s="27">
        <v>1641032.9671199999</v>
      </c>
      <c r="G28" s="27">
        <v>2135682.8017699998</v>
      </c>
      <c r="H28" s="28">
        <f t="shared" si="2"/>
        <v>30.142589732253001</v>
      </c>
      <c r="I28" s="28">
        <f t="shared" si="3"/>
        <v>12.139336090476197</v>
      </c>
      <c r="J28" s="27">
        <v>18216665.392730001</v>
      </c>
      <c r="K28" s="27">
        <v>25844700.33436</v>
      </c>
      <c r="L28" s="28">
        <f t="shared" si="4"/>
        <v>41.873936734185349</v>
      </c>
      <c r="M28" s="28">
        <f t="shared" si="5"/>
        <v>11.341203717611545</v>
      </c>
    </row>
    <row r="29" spans="1:13" ht="15.75" x14ac:dyDescent="0.25">
      <c r="A29" s="8" t="s">
        <v>35</v>
      </c>
      <c r="B29" s="25">
        <f>B30+B31+B32+B33+B34+B35+B36+B37+B38+B39+B40+B41</f>
        <v>8362927.8107800009</v>
      </c>
      <c r="C29" s="25">
        <f>C30+C31+C32+C33+C34+C35+C36+C37+C38+C39+C40+C41</f>
        <v>9838484.730560001</v>
      </c>
      <c r="D29" s="26">
        <f t="shared" si="0"/>
        <v>17.644023159903092</v>
      </c>
      <c r="E29" s="26">
        <f t="shared" si="1"/>
        <v>55.922477189170237</v>
      </c>
      <c r="F29" s="25">
        <f>F30+F31+F32+F33+F34+F35+F36+F37+F38+F39+F40+F41</f>
        <v>8362927.8107800009</v>
      </c>
      <c r="G29" s="25">
        <f>G30+G31+G32+G33+G34+G35+G36+G37+G38+G39+G40+G41</f>
        <v>9838484.730560001</v>
      </c>
      <c r="H29" s="26">
        <f t="shared" si="2"/>
        <v>17.644023159903092</v>
      </c>
      <c r="I29" s="26">
        <f t="shared" si="3"/>
        <v>55.922477189170237</v>
      </c>
      <c r="J29" s="25">
        <f>J30+J31+J32+J33+J34+J35+J36+J37+J38+J39+J40+J41</f>
        <v>98026293.662850022</v>
      </c>
      <c r="K29" s="25">
        <f>K30+K31+K32+K33+K34+K35+K36+K37+K38+K39+K40+K41</f>
        <v>131904881.11882001</v>
      </c>
      <c r="L29" s="26">
        <f t="shared" si="4"/>
        <v>34.560714467580944</v>
      </c>
      <c r="M29" s="26">
        <f t="shared" si="5"/>
        <v>57.882664869865877</v>
      </c>
    </row>
    <row r="30" spans="1:13" ht="14.25" x14ac:dyDescent="0.2">
      <c r="A30" s="24" t="s">
        <v>14</v>
      </c>
      <c r="B30" s="27">
        <v>1512904.7539299999</v>
      </c>
      <c r="C30" s="27">
        <v>1596441.39741</v>
      </c>
      <c r="D30" s="28">
        <f t="shared" si="0"/>
        <v>5.5216062520129547</v>
      </c>
      <c r="E30" s="28">
        <f t="shared" si="1"/>
        <v>9.074258900173767</v>
      </c>
      <c r="F30" s="27">
        <v>1512904.7539299999</v>
      </c>
      <c r="G30" s="27">
        <v>1596441.39741</v>
      </c>
      <c r="H30" s="28">
        <f t="shared" si="2"/>
        <v>5.5216062520129547</v>
      </c>
      <c r="I30" s="28">
        <f t="shared" si="3"/>
        <v>9.074258900173767</v>
      </c>
      <c r="J30" s="27">
        <v>17140732.200940002</v>
      </c>
      <c r="K30" s="27">
        <v>20331173.849750001</v>
      </c>
      <c r="L30" s="28">
        <f t="shared" si="4"/>
        <v>18.613216818328418</v>
      </c>
      <c r="M30" s="28">
        <f t="shared" si="5"/>
        <v>8.921751131377599</v>
      </c>
    </row>
    <row r="31" spans="1:13" ht="14.25" x14ac:dyDescent="0.2">
      <c r="A31" s="9" t="s">
        <v>15</v>
      </c>
      <c r="B31" s="27">
        <v>2266225.1593999998</v>
      </c>
      <c r="C31" s="27">
        <v>2230188.57999</v>
      </c>
      <c r="D31" s="28">
        <f t="shared" si="0"/>
        <v>-1.5901588269164186</v>
      </c>
      <c r="E31" s="28">
        <f t="shared" si="1"/>
        <v>12.676512024727193</v>
      </c>
      <c r="F31" s="27">
        <v>2266225.1593999998</v>
      </c>
      <c r="G31" s="27">
        <v>2230188.57999</v>
      </c>
      <c r="H31" s="28">
        <f t="shared" si="2"/>
        <v>-1.5901588269164186</v>
      </c>
      <c r="I31" s="28">
        <f t="shared" si="3"/>
        <v>12.676512024727193</v>
      </c>
      <c r="J31" s="27">
        <v>25413023.266229998</v>
      </c>
      <c r="K31" s="27">
        <v>29302752.389850002</v>
      </c>
      <c r="L31" s="28">
        <f t="shared" si="4"/>
        <v>15.306046363987145</v>
      </c>
      <c r="M31" s="28">
        <f t="shared" si="5"/>
        <v>12.858670444640191</v>
      </c>
    </row>
    <row r="32" spans="1:13" ht="14.25" x14ac:dyDescent="0.2">
      <c r="A32" s="9" t="s">
        <v>16</v>
      </c>
      <c r="B32" s="27">
        <v>42744.004710000001</v>
      </c>
      <c r="C32" s="27">
        <v>71039.355209999994</v>
      </c>
      <c r="D32" s="28">
        <f t="shared" si="0"/>
        <v>66.19723793306683</v>
      </c>
      <c r="E32" s="28">
        <f t="shared" si="1"/>
        <v>0.40379152177008693</v>
      </c>
      <c r="F32" s="27">
        <v>42744.004710000001</v>
      </c>
      <c r="G32" s="27">
        <v>71039.355209999994</v>
      </c>
      <c r="H32" s="28">
        <f t="shared" si="2"/>
        <v>66.19723793306683</v>
      </c>
      <c r="I32" s="28">
        <f t="shared" si="3"/>
        <v>0.40379152177008693</v>
      </c>
      <c r="J32" s="27">
        <v>1308998.36472</v>
      </c>
      <c r="K32" s="27">
        <v>1654672.2239399999</v>
      </c>
      <c r="L32" s="28">
        <f t="shared" si="4"/>
        <v>26.407508866058897</v>
      </c>
      <c r="M32" s="28">
        <f t="shared" si="5"/>
        <v>0.72610533435467661</v>
      </c>
    </row>
    <row r="33" spans="1:13" ht="14.25" x14ac:dyDescent="0.2">
      <c r="A33" s="9" t="s">
        <v>17</v>
      </c>
      <c r="B33" s="27">
        <v>894349.38430999999</v>
      </c>
      <c r="C33" s="27">
        <v>982940.48815999995</v>
      </c>
      <c r="D33" s="28">
        <f t="shared" si="0"/>
        <v>9.9056482180450018</v>
      </c>
      <c r="E33" s="28">
        <f t="shared" si="1"/>
        <v>5.5870866838567208</v>
      </c>
      <c r="F33" s="27">
        <v>894349.38430999999</v>
      </c>
      <c r="G33" s="27">
        <v>982940.48815999995</v>
      </c>
      <c r="H33" s="28">
        <f t="shared" si="2"/>
        <v>9.9056482180450018</v>
      </c>
      <c r="I33" s="28">
        <f t="shared" si="3"/>
        <v>5.5870866838567208</v>
      </c>
      <c r="J33" s="27">
        <v>11119184.58918</v>
      </c>
      <c r="K33" s="27">
        <v>14254298.329949999</v>
      </c>
      <c r="L33" s="28">
        <f t="shared" si="4"/>
        <v>28.195536422884427</v>
      </c>
      <c r="M33" s="28">
        <f t="shared" si="5"/>
        <v>6.2550890170952416</v>
      </c>
    </row>
    <row r="34" spans="1:13" ht="14.25" x14ac:dyDescent="0.2">
      <c r="A34" s="9" t="s">
        <v>18</v>
      </c>
      <c r="B34" s="27">
        <v>650794.61083999998</v>
      </c>
      <c r="C34" s="27">
        <v>713043.57368999999</v>
      </c>
      <c r="D34" s="28">
        <f t="shared" si="0"/>
        <v>9.5650704251612382</v>
      </c>
      <c r="E34" s="28">
        <f t="shared" si="1"/>
        <v>4.0529780831701085</v>
      </c>
      <c r="F34" s="27">
        <v>650794.61083999998</v>
      </c>
      <c r="G34" s="27">
        <v>713043.57368999999</v>
      </c>
      <c r="H34" s="28">
        <f t="shared" si="2"/>
        <v>9.5650704251612382</v>
      </c>
      <c r="I34" s="28">
        <f t="shared" si="3"/>
        <v>4.0529780831701085</v>
      </c>
      <c r="J34" s="27">
        <v>7565195.8250900004</v>
      </c>
      <c r="K34" s="27">
        <v>9476227.3915800005</v>
      </c>
      <c r="L34" s="28">
        <f t="shared" si="4"/>
        <v>25.260834097011163</v>
      </c>
      <c r="M34" s="28">
        <f t="shared" si="5"/>
        <v>4.1583699532951393</v>
      </c>
    </row>
    <row r="35" spans="1:13" ht="14.25" x14ac:dyDescent="0.2">
      <c r="A35" s="9" t="s">
        <v>19</v>
      </c>
      <c r="B35" s="27">
        <v>758807.65680999996</v>
      </c>
      <c r="C35" s="27">
        <v>1125174.5351499999</v>
      </c>
      <c r="D35" s="28">
        <f t="shared" si="0"/>
        <v>48.2819163792038</v>
      </c>
      <c r="E35" s="28">
        <f t="shared" si="1"/>
        <v>6.3955526688284632</v>
      </c>
      <c r="F35" s="27">
        <v>758807.65680999996</v>
      </c>
      <c r="G35" s="27">
        <v>1125174.5351499999</v>
      </c>
      <c r="H35" s="28">
        <f t="shared" si="2"/>
        <v>48.2819163792038</v>
      </c>
      <c r="I35" s="28">
        <f t="shared" si="3"/>
        <v>6.3955526688284632</v>
      </c>
      <c r="J35" s="27">
        <v>8308941.9199000001</v>
      </c>
      <c r="K35" s="27">
        <v>12721509.07724</v>
      </c>
      <c r="L35" s="28">
        <f t="shared" si="4"/>
        <v>53.106246257081857</v>
      </c>
      <c r="M35" s="28">
        <f t="shared" si="5"/>
        <v>5.5824685205813624</v>
      </c>
    </row>
    <row r="36" spans="1:13" ht="14.25" x14ac:dyDescent="0.2">
      <c r="A36" s="9" t="s">
        <v>20</v>
      </c>
      <c r="B36" s="27">
        <v>1052771.92059</v>
      </c>
      <c r="C36" s="27">
        <v>1630510.9779099999</v>
      </c>
      <c r="D36" s="28">
        <f t="shared" si="0"/>
        <v>54.877893874318026</v>
      </c>
      <c r="E36" s="28">
        <f t="shared" si="1"/>
        <v>9.2679122309999844</v>
      </c>
      <c r="F36" s="27">
        <v>1052771.92059</v>
      </c>
      <c r="G36" s="27">
        <v>1630510.9779099999</v>
      </c>
      <c r="H36" s="28">
        <f t="shared" si="2"/>
        <v>54.877893874318026</v>
      </c>
      <c r="I36" s="28">
        <f t="shared" si="3"/>
        <v>9.2679122309999844</v>
      </c>
      <c r="J36" s="27">
        <v>12522315.49894</v>
      </c>
      <c r="K36" s="27">
        <v>22916344.564539999</v>
      </c>
      <c r="L36" s="28">
        <f t="shared" si="4"/>
        <v>83.004050380936661</v>
      </c>
      <c r="M36" s="28">
        <f t="shared" si="5"/>
        <v>10.056178977006665</v>
      </c>
    </row>
    <row r="37" spans="1:13" ht="14.25" x14ac:dyDescent="0.2">
      <c r="A37" s="10" t="s">
        <v>21</v>
      </c>
      <c r="B37" s="27">
        <v>278859.37686000002</v>
      </c>
      <c r="C37" s="27">
        <v>356097.13873000001</v>
      </c>
      <c r="D37" s="28">
        <f t="shared" si="0"/>
        <v>27.697745989290091</v>
      </c>
      <c r="E37" s="28">
        <f t="shared" si="1"/>
        <v>2.0240753188243992</v>
      </c>
      <c r="F37" s="27">
        <v>278859.37686000002</v>
      </c>
      <c r="G37" s="27">
        <v>356097.13873000001</v>
      </c>
      <c r="H37" s="28">
        <f t="shared" si="2"/>
        <v>27.697745989290091</v>
      </c>
      <c r="I37" s="28">
        <f t="shared" si="3"/>
        <v>2.0240753188243992</v>
      </c>
      <c r="J37" s="27">
        <v>3748298.6756000002</v>
      </c>
      <c r="K37" s="27">
        <v>4689048.3446399998</v>
      </c>
      <c r="L37" s="28">
        <f t="shared" si="4"/>
        <v>25.098044485193306</v>
      </c>
      <c r="M37" s="28">
        <f t="shared" si="5"/>
        <v>2.0576540579033309</v>
      </c>
    </row>
    <row r="38" spans="1:13" ht="14.25" x14ac:dyDescent="0.2">
      <c r="A38" s="9" t="s">
        <v>22</v>
      </c>
      <c r="B38" s="27">
        <v>331571.66105</v>
      </c>
      <c r="C38" s="27">
        <v>359441.34223000001</v>
      </c>
      <c r="D38" s="28">
        <f t="shared" si="0"/>
        <v>8.4053266469589367</v>
      </c>
      <c r="E38" s="28">
        <f t="shared" si="1"/>
        <v>2.0430839516643515</v>
      </c>
      <c r="F38" s="27">
        <v>331571.66105</v>
      </c>
      <c r="G38" s="27">
        <v>359441.34223000001</v>
      </c>
      <c r="H38" s="28">
        <f t="shared" si="2"/>
        <v>8.4053266469589367</v>
      </c>
      <c r="I38" s="28">
        <f t="shared" si="3"/>
        <v>2.0430839516643515</v>
      </c>
      <c r="J38" s="27">
        <v>3818850.8153900001</v>
      </c>
      <c r="K38" s="27">
        <v>6812100.4635199998</v>
      </c>
      <c r="L38" s="28">
        <f t="shared" si="4"/>
        <v>78.380900245361218</v>
      </c>
      <c r="M38" s="28">
        <f t="shared" si="5"/>
        <v>2.9892944434300208</v>
      </c>
    </row>
    <row r="39" spans="1:13" ht="14.25" x14ac:dyDescent="0.2">
      <c r="A39" s="9" t="s">
        <v>23</v>
      </c>
      <c r="B39" s="27">
        <v>166540.16803</v>
      </c>
      <c r="C39" s="27">
        <v>306811.09551000001</v>
      </c>
      <c r="D39" s="28">
        <f>(C39-B39)/B39*100</f>
        <v>84.226483700155782</v>
      </c>
      <c r="E39" s="28">
        <f t="shared" si="1"/>
        <v>1.7439307942154731</v>
      </c>
      <c r="F39" s="27">
        <v>166540.16803</v>
      </c>
      <c r="G39" s="27">
        <v>306811.09551000001</v>
      </c>
      <c r="H39" s="28">
        <f t="shared" si="2"/>
        <v>84.226483700155782</v>
      </c>
      <c r="I39" s="28">
        <f t="shared" si="3"/>
        <v>1.7439307942154731</v>
      </c>
      <c r="J39" s="27">
        <v>2278429.3319100002</v>
      </c>
      <c r="K39" s="27">
        <v>3352634.3263099999</v>
      </c>
      <c r="L39" s="28">
        <f t="shared" si="4"/>
        <v>47.146733030315104</v>
      </c>
      <c r="M39" s="28">
        <f t="shared" si="5"/>
        <v>1.4712071872927994</v>
      </c>
    </row>
    <row r="40" spans="1:13" ht="14.25" x14ac:dyDescent="0.2">
      <c r="A40" s="9" t="s">
        <v>24</v>
      </c>
      <c r="B40" s="27">
        <v>400032.49501999997</v>
      </c>
      <c r="C40" s="27">
        <v>458579.59029000002</v>
      </c>
      <c r="D40" s="28">
        <f>(C40-B40)/B40*100</f>
        <v>14.635584858443295</v>
      </c>
      <c r="E40" s="28">
        <f t="shared" si="1"/>
        <v>2.606591094028345</v>
      </c>
      <c r="F40" s="27">
        <v>400032.49501999997</v>
      </c>
      <c r="G40" s="27">
        <v>458579.59029000002</v>
      </c>
      <c r="H40" s="28">
        <f t="shared" si="2"/>
        <v>14.635584858443295</v>
      </c>
      <c r="I40" s="28">
        <f t="shared" si="3"/>
        <v>2.606591094028345</v>
      </c>
      <c r="J40" s="27">
        <v>4701717.9371600002</v>
      </c>
      <c r="K40" s="27">
        <v>6252133.7228600001</v>
      </c>
      <c r="L40" s="28">
        <f t="shared" si="4"/>
        <v>32.975516745619679</v>
      </c>
      <c r="M40" s="28">
        <f t="shared" si="5"/>
        <v>2.7435691380965759</v>
      </c>
    </row>
    <row r="41" spans="1:13" ht="14.25" x14ac:dyDescent="0.2">
      <c r="A41" s="9" t="s">
        <v>25</v>
      </c>
      <c r="B41" s="27">
        <v>7326.6192300000002</v>
      </c>
      <c r="C41" s="27">
        <v>8216.6562799999992</v>
      </c>
      <c r="D41" s="28">
        <f t="shared" si="0"/>
        <v>12.147991072821169</v>
      </c>
      <c r="E41" s="28">
        <f t="shared" si="1"/>
        <v>4.6703916911339058E-2</v>
      </c>
      <c r="F41" s="27">
        <v>7326.6192300000002</v>
      </c>
      <c r="G41" s="27">
        <v>8216.6562799999992</v>
      </c>
      <c r="H41" s="28">
        <f t="shared" si="2"/>
        <v>12.147991072821169</v>
      </c>
      <c r="I41" s="28">
        <f t="shared" si="3"/>
        <v>4.6703916911339058E-2</v>
      </c>
      <c r="J41" s="27">
        <v>100605.23779</v>
      </c>
      <c r="K41" s="27">
        <v>141986.43463999999</v>
      </c>
      <c r="L41" s="28">
        <f t="shared" si="4"/>
        <v>41.13224893556508</v>
      </c>
      <c r="M41" s="28">
        <f t="shared" si="5"/>
        <v>6.2306664792267666E-2</v>
      </c>
    </row>
    <row r="42" spans="1:13" ht="15.75" x14ac:dyDescent="0.25">
      <c r="A42" s="14" t="s">
        <v>36</v>
      </c>
      <c r="B42" s="25">
        <f>B43</f>
        <v>352707.88241000002</v>
      </c>
      <c r="C42" s="25">
        <f>C43</f>
        <v>498221.05819000001</v>
      </c>
      <c r="D42" s="26">
        <f t="shared" si="0"/>
        <v>41.256003349210765</v>
      </c>
      <c r="E42" s="26">
        <f t="shared" si="1"/>
        <v>2.8319153329832587</v>
      </c>
      <c r="F42" s="25">
        <f>F43</f>
        <v>352707.88241000002</v>
      </c>
      <c r="G42" s="25">
        <f>G43</f>
        <v>498221.05819000001</v>
      </c>
      <c r="H42" s="26">
        <f t="shared" si="2"/>
        <v>41.256003349210765</v>
      </c>
      <c r="I42" s="26">
        <f t="shared" si="3"/>
        <v>2.8319153329832587</v>
      </c>
      <c r="J42" s="25">
        <f>J43</f>
        <v>4293928.0216300003</v>
      </c>
      <c r="K42" s="25">
        <f>K43</f>
        <v>6074952.1999000004</v>
      </c>
      <c r="L42" s="26">
        <f t="shared" si="4"/>
        <v>41.4777371511205</v>
      </c>
      <c r="M42" s="26">
        <f t="shared" si="5"/>
        <v>2.6658181206388685</v>
      </c>
    </row>
    <row r="43" spans="1:13" ht="14.25" x14ac:dyDescent="0.2">
      <c r="A43" s="9" t="s">
        <v>26</v>
      </c>
      <c r="B43" s="27">
        <v>352707.88241000002</v>
      </c>
      <c r="C43" s="27">
        <v>498221.05819000001</v>
      </c>
      <c r="D43" s="28">
        <f t="shared" si="0"/>
        <v>41.256003349210765</v>
      </c>
      <c r="E43" s="28">
        <f t="shared" si="1"/>
        <v>2.8319153329832587</v>
      </c>
      <c r="F43" s="27">
        <v>352707.88241000002</v>
      </c>
      <c r="G43" s="27">
        <v>498221.05819000001</v>
      </c>
      <c r="H43" s="28">
        <f t="shared" si="2"/>
        <v>41.256003349210765</v>
      </c>
      <c r="I43" s="28">
        <f t="shared" si="3"/>
        <v>2.8319153329832587</v>
      </c>
      <c r="J43" s="27">
        <v>4293928.0216300003</v>
      </c>
      <c r="K43" s="27">
        <v>6074952.1999000004</v>
      </c>
      <c r="L43" s="28">
        <f t="shared" si="4"/>
        <v>41.4777371511205</v>
      </c>
      <c r="M43" s="28">
        <f t="shared" si="5"/>
        <v>2.6658181206388685</v>
      </c>
    </row>
    <row r="44" spans="1:13" ht="15.75" x14ac:dyDescent="0.25">
      <c r="A44" s="8" t="s">
        <v>37</v>
      </c>
      <c r="B44" s="25">
        <f>B8+B22+B42</f>
        <v>13490974.583039999</v>
      </c>
      <c r="C44" s="25">
        <f>C8+C22+C42</f>
        <v>16195696.019339999</v>
      </c>
      <c r="D44" s="26">
        <f t="shared" si="0"/>
        <v>20.048376932680647</v>
      </c>
      <c r="E44" s="26">
        <f t="shared" si="1"/>
        <v>92.057208605610569</v>
      </c>
      <c r="F44" s="29">
        <f>F8+F22+F42</f>
        <v>13490974.583039999</v>
      </c>
      <c r="G44" s="29">
        <f>G8+G22+G42</f>
        <v>16195696.019339999</v>
      </c>
      <c r="H44" s="30">
        <f t="shared" si="2"/>
        <v>20.048376932680647</v>
      </c>
      <c r="I44" s="30">
        <f t="shared" si="3"/>
        <v>92.057208605610569</v>
      </c>
      <c r="J44" s="29">
        <f>J8+J22+J42</f>
        <v>156162116.72645003</v>
      </c>
      <c r="K44" s="29">
        <f>K8+K22+K42</f>
        <v>209196599.09511003</v>
      </c>
      <c r="L44" s="30">
        <f t="shared" si="4"/>
        <v>33.961170276374247</v>
      </c>
      <c r="M44" s="30">
        <f t="shared" si="5"/>
        <v>91.799913199802475</v>
      </c>
    </row>
    <row r="45" spans="1:13" ht="15" x14ac:dyDescent="0.25">
      <c r="A45" s="15" t="s">
        <v>38</v>
      </c>
      <c r="B45" s="19">
        <f>B46-B44</f>
        <v>1510267.2599600013</v>
      </c>
      <c r="C45" s="19">
        <f>C46-C44</f>
        <v>1397381.442660002</v>
      </c>
      <c r="D45" s="20">
        <f t="shared" si="0"/>
        <v>-7.4745589931539014</v>
      </c>
      <c r="E45" s="20">
        <f t="shared" si="1"/>
        <v>7.9427913943894275</v>
      </c>
      <c r="F45" s="19">
        <f>F46-F44</f>
        <v>1510267.2599600013</v>
      </c>
      <c r="G45" s="19">
        <f>G46-G44</f>
        <v>1397381.442660002</v>
      </c>
      <c r="H45" s="21">
        <f t="shared" si="2"/>
        <v>-7.4745589931539014</v>
      </c>
      <c r="I45" s="20">
        <f t="shared" si="3"/>
        <v>7.9427913943894275</v>
      </c>
      <c r="J45" s="19">
        <f>J46-J44</f>
        <v>13775533.444549978</v>
      </c>
      <c r="K45" s="19">
        <f>K46-K44</f>
        <v>18686621.926889986</v>
      </c>
      <c r="L45" s="21">
        <f t="shared" si="4"/>
        <v>35.650804392500568</v>
      </c>
      <c r="M45" s="20">
        <f t="shared" si="5"/>
        <v>8.2000868001975302</v>
      </c>
    </row>
    <row r="46" spans="1:13" s="12" customFormat="1" ht="22.5" customHeight="1" x14ac:dyDescent="0.3">
      <c r="A46" s="11" t="s">
        <v>43</v>
      </c>
      <c r="B46" s="22">
        <v>15001241.843</v>
      </c>
      <c r="C46" s="22">
        <v>17593077.462000001</v>
      </c>
      <c r="D46" s="31">
        <f t="shared" si="0"/>
        <v>17.277473732679166</v>
      </c>
      <c r="E46" s="23">
        <f t="shared" si="1"/>
        <v>100</v>
      </c>
      <c r="F46" s="22">
        <v>15001241.843</v>
      </c>
      <c r="G46" s="22">
        <v>17593077.462000001</v>
      </c>
      <c r="H46" s="31">
        <f t="shared" si="2"/>
        <v>17.277473732679166</v>
      </c>
      <c r="I46" s="23">
        <f t="shared" si="3"/>
        <v>100</v>
      </c>
      <c r="J46" s="22">
        <v>169937650.171</v>
      </c>
      <c r="K46" s="22">
        <v>227883221.02200001</v>
      </c>
      <c r="L46" s="31">
        <f t="shared" si="4"/>
        <v>34.098135870828031</v>
      </c>
      <c r="M46" s="23">
        <f t="shared" si="5"/>
        <v>100</v>
      </c>
    </row>
    <row r="47" spans="1:13" ht="20.25" customHeight="1" x14ac:dyDescent="0.2">
      <c r="C47" s="17"/>
    </row>
    <row r="49" spans="1:1" x14ac:dyDescent="0.2">
      <c r="A49" s="1" t="s">
        <v>41</v>
      </c>
    </row>
    <row r="50" spans="1:1" ht="25.5" x14ac:dyDescent="0.2">
      <c r="A50" s="18" t="s">
        <v>42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2022-02-03T06:02:53Z</dcterms:modified>
</cp:coreProperties>
</file>